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z_Pracovne_docas\"/>
    </mc:Choice>
  </mc:AlternateContent>
  <xr:revisionPtr revIDLastSave="0" documentId="13_ncr:1_{87C6ECFA-BF2B-449D-9BD7-D733619B25AF}" xr6:coauthVersionLast="47" xr6:coauthVersionMax="47" xr10:uidLastSave="{00000000-0000-0000-0000-000000000000}"/>
  <bookViews>
    <workbookView xWindow="-120" yWindow="-120" windowWidth="29040" windowHeight="15840" xr2:uid="{BBA1E7BF-6D32-43B6-B42E-90997152F136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6" i="1"/>
  <c r="E7" i="1"/>
  <c r="E8" i="1"/>
  <c r="E5" i="1"/>
  <c r="C10" i="1"/>
  <c r="F7" i="1"/>
  <c r="F8" i="1"/>
  <c r="F6" i="1"/>
  <c r="F5" i="1"/>
  <c r="E10" i="1" l="1"/>
</calcChain>
</file>

<file path=xl/sharedStrings.xml><?xml version="1.0" encoding="utf-8"?>
<sst xmlns="http://schemas.openxmlformats.org/spreadsheetml/2006/main" count="60" uniqueCount="49">
  <si>
    <t>Tepelná izolácia KZS</t>
  </si>
  <si>
    <t>Murivo, nosná konštrukcia</t>
  </si>
  <si>
    <t>Interiérová omietka</t>
  </si>
  <si>
    <t>Časť konštrukcie</t>
  </si>
  <si>
    <t>Materiál</t>
  </si>
  <si>
    <t>Konštrukcia celkom</t>
  </si>
  <si>
    <t>Materiál - omietka exteriér :</t>
  </si>
  <si>
    <t>Hrúbka [cm]</t>
  </si>
  <si>
    <t>U [W/(m2.K)]</t>
  </si>
  <si>
    <t>R [(m2.K)/W]</t>
  </si>
  <si>
    <t>λ      [W/(m.K)]</t>
  </si>
  <si>
    <t>Vápenno cementová</t>
  </si>
  <si>
    <t>Silikónová</t>
  </si>
  <si>
    <t xml:space="preserve">Minerálna silikátová </t>
  </si>
  <si>
    <t>Minerálna akrylátová</t>
  </si>
  <si>
    <t>Termo omietka</t>
  </si>
  <si>
    <t>Termo omietka extra</t>
  </si>
  <si>
    <t>Polystyrén EPS F</t>
  </si>
  <si>
    <t>Dosky z kamennej vlny</t>
  </si>
  <si>
    <t>Dosky z minerálnej vlny</t>
  </si>
  <si>
    <t>XPS polystyrén Thermo</t>
  </si>
  <si>
    <t>XPS polystyrén</t>
  </si>
  <si>
    <t>Materiál - zateplenie :</t>
  </si>
  <si>
    <t>Iné - zadaj vlastnú λ</t>
  </si>
  <si>
    <t>Vlastná λ</t>
  </si>
  <si>
    <t>Materiál - murivo, nosná konštr. :</t>
  </si>
  <si>
    <t>Plná pálená tehla</t>
  </si>
  <si>
    <t>Tehla s dutinkami</t>
  </si>
  <si>
    <t>Tehla s dutinkami + vata</t>
  </si>
  <si>
    <t>Porobetón P500</t>
  </si>
  <si>
    <t>Vnútorná sádrová</t>
  </si>
  <si>
    <t>Štuková omietka</t>
  </si>
  <si>
    <t>Materiál - omietka interiér :</t>
  </si>
  <si>
    <t>Betón hutný</t>
  </si>
  <si>
    <t>Železobetón</t>
  </si>
  <si>
    <t>Porobetón P400 (lambda, profi)</t>
  </si>
  <si>
    <t>Tehla s dutinkami EKO</t>
  </si>
  <si>
    <t>Vyber materiál</t>
  </si>
  <si>
    <t>Poznámky a postup:</t>
  </si>
  <si>
    <t>Fasádna omietka, exteriér</t>
  </si>
  <si>
    <r>
      <t xml:space="preserve"> - hodnoty </t>
    </r>
    <r>
      <rPr>
        <sz val="11"/>
        <color theme="1"/>
        <rFont val="Calibri"/>
        <family val="2"/>
        <charset val="238"/>
      </rPr>
      <t>λ</t>
    </r>
    <r>
      <rPr>
        <sz val="11"/>
        <color theme="1"/>
        <rFont val="Calibri"/>
        <family val="2"/>
        <charset val="238"/>
        <scheme val="minor"/>
      </rPr>
      <t xml:space="preserve"> preddefinovaných materiálov sú priemerné pre rôznych výrobcov a slúžia na orientačný výpočet</t>
    </r>
  </si>
  <si>
    <t xml:space="preserve"> - zadaj pre jedotlivé časti konštrukcie hrúbku v (cm) a vyber materiál</t>
  </si>
  <si>
    <r>
      <t xml:space="preserve"> - ak chceš zadať  λ materiálu presne, zvoľ materiál "Iné - zadaj vlastnú λ" a presnú hodnotu zadaj do stĺpčeku "Vlastná </t>
    </r>
    <r>
      <rPr>
        <sz val="11"/>
        <color theme="1"/>
        <rFont val="Calibri"/>
        <family val="2"/>
        <charset val="238"/>
      </rPr>
      <t>λ</t>
    </r>
    <r>
      <rPr>
        <sz val="11"/>
        <color theme="1"/>
        <rFont val="Calibri"/>
        <family val="2"/>
        <charset val="238"/>
        <scheme val="minor"/>
      </rPr>
      <t>" príslušného riadku</t>
    </r>
  </si>
  <si>
    <t xml:space="preserve">        Stavba od A po Z,  vaša stavba v detailoch..</t>
  </si>
  <si>
    <t xml:space="preserve"> - R - tepelný odpor konštrukcie, ktorého jednotka je (m2.K)/W</t>
  </si>
  <si>
    <t xml:space="preserve"> - U - súčiniteľ prestupu tepla je obrátená hodnota tepelného odporu 1/R, jeho jednotka je W/(m2.K)</t>
  </si>
  <si>
    <t xml:space="preserve"> - λ (lambda) - koeficient tepelnej vodivosti je vlastnosť materiálu s jednotkou W/(m.K)</t>
  </si>
  <si>
    <t>Orientačný výpočet tepelného odporu (R) a súčiniteľa prestupu tepla (U) - fasádna stena klasik</t>
  </si>
  <si>
    <t>https://stavba-az.sk/forum/terminologia/tepelny-odpor-sucinitel-prechodu-tepla/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</si>
</sst>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AEAE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5" fillId="2" borderId="0" xfId="0" applyNumberFormat="1" applyFont="1" applyFill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2" xfId="0" applyNumberFormat="1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0" fillId="0" borderId="0" xfId="0" applyAlignment="1">
      <alignment vertical="center"/>
    </xf>
    <xf numFmtId="0" fontId="8" fillId="0" borderId="0" xfId="0" applyFont="1"/>
    <xf numFmtId="0" fontId="0" fillId="4" borderId="0" xfId="0" applyFill="1"/>
    <xf numFmtId="0" fontId="0" fillId="4" borderId="1" xfId="0" applyFill="1" applyBorder="1"/>
    <xf numFmtId="165" fontId="0" fillId="4" borderId="0" xfId="0" applyNumberFormat="1" applyFill="1"/>
    <xf numFmtId="165" fontId="1" fillId="5" borderId="2" xfId="0" applyNumberFormat="1" applyFont="1" applyFill="1" applyBorder="1"/>
    <xf numFmtId="165" fontId="1" fillId="5" borderId="1" xfId="0" applyNumberFormat="1" applyFont="1" applyFill="1" applyBorder="1"/>
    <xf numFmtId="0" fontId="0" fillId="6" borderId="2" xfId="0" applyFill="1" applyBorder="1"/>
    <xf numFmtId="0" fontId="0" fillId="6" borderId="1" xfId="0" applyFill="1" applyBorder="1"/>
    <xf numFmtId="2" fontId="0" fillId="6" borderId="2" xfId="0" applyNumberFormat="1" applyFill="1" applyBorder="1"/>
    <xf numFmtId="165" fontId="0" fillId="6" borderId="2" xfId="0" applyNumberFormat="1" applyFill="1" applyBorder="1"/>
    <xf numFmtId="2" fontId="0" fillId="6" borderId="1" xfId="0" applyNumberFormat="1" applyFill="1" applyBorder="1"/>
    <xf numFmtId="165" fontId="0" fillId="6" borderId="1" xfId="0" applyNumberFormat="1" applyFill="1" applyBorder="1"/>
    <xf numFmtId="0" fontId="8" fillId="0" borderId="0" xfId="0" applyFont="1" applyAlignment="1">
      <alignment horizontal="left" vertical="center"/>
    </xf>
    <xf numFmtId="0" fontId="7" fillId="0" borderId="0" xfId="1" applyFill="1" applyAlignment="1">
      <alignment horizontal="righ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AEAEA"/>
      <color rgb="FFF8F8F8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7939</xdr:colOff>
      <xdr:row>22</xdr:row>
      <xdr:rowOff>7938</xdr:rowOff>
    </xdr:from>
    <xdr:to>
      <xdr:col>1</xdr:col>
      <xdr:colOff>246064</xdr:colOff>
      <xdr:row>23</xdr:row>
      <xdr:rowOff>7938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9E2FE7C-57ED-5A23-F5C4-E4A6E4F75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7" y="2579688"/>
          <a:ext cx="238125" cy="238125"/>
        </a:xfrm>
        <a:prstGeom prst="rect">
          <a:avLst/>
        </a:prstGeom>
      </xdr:spPr>
    </xdr:pic>
    <xdr:clientData/>
  </xdr:twoCellAnchor>
  <xdr:twoCellAnchor>
    <xdr:from>
      <xdr:col>2</xdr:col>
      <xdr:colOff>349250</xdr:colOff>
      <xdr:row>10</xdr:row>
      <xdr:rowOff>63501</xdr:rowOff>
    </xdr:from>
    <xdr:to>
      <xdr:col>2</xdr:col>
      <xdr:colOff>428625</xdr:colOff>
      <xdr:row>14</xdr:row>
      <xdr:rowOff>182563</xdr:rowOff>
    </xdr:to>
    <xdr:cxnSp macro="">
      <xdr:nvCxnSpPr>
        <xdr:cNvPr id="6" name="Přímá spojnice se šipkou 5">
          <a:extLst>
            <a:ext uri="{FF2B5EF4-FFF2-40B4-BE49-F238E27FC236}">
              <a16:creationId xmlns:a16="http://schemas.microsoft.com/office/drawing/2014/main" id="{911323AE-523A-1CF9-39FB-1D9AFB6BB619}"/>
            </a:ext>
          </a:extLst>
        </xdr:cNvPr>
        <xdr:cNvCxnSpPr/>
      </xdr:nvCxnSpPr>
      <xdr:spPr>
        <a:xfrm flipH="1" flipV="1">
          <a:off x="3040063" y="2444751"/>
          <a:ext cx="79375" cy="881062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301625</xdr:colOff>
      <xdr:row>10</xdr:row>
      <xdr:rowOff>87313</xdr:rowOff>
    </xdr:from>
    <xdr:to>
      <xdr:col>5</xdr:col>
      <xdr:colOff>579438</xdr:colOff>
      <xdr:row>14</xdr:row>
      <xdr:rowOff>182563</xdr:rowOff>
    </xdr:to>
    <xdr:cxnSp macro="">
      <xdr:nvCxnSpPr>
        <xdr:cNvPr id="9" name="Přímá spojnice se šipkou 8">
          <a:extLst>
            <a:ext uri="{FF2B5EF4-FFF2-40B4-BE49-F238E27FC236}">
              <a16:creationId xmlns:a16="http://schemas.microsoft.com/office/drawing/2014/main" id="{F151A86A-FB4E-17D1-70E0-357EC455BAD7}"/>
            </a:ext>
          </a:extLst>
        </xdr:cNvPr>
        <xdr:cNvCxnSpPr/>
      </xdr:nvCxnSpPr>
      <xdr:spPr>
        <a:xfrm flipV="1">
          <a:off x="4429125" y="2468563"/>
          <a:ext cx="1055688" cy="8572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1531938</xdr:colOff>
      <xdr:row>10</xdr:row>
      <xdr:rowOff>63500</xdr:rowOff>
    </xdr:from>
    <xdr:to>
      <xdr:col>6</xdr:col>
      <xdr:colOff>2309813</xdr:colOff>
      <xdr:row>16</xdr:row>
      <xdr:rowOff>158750</xdr:rowOff>
    </xdr:to>
    <xdr:cxnSp macro="">
      <xdr:nvCxnSpPr>
        <xdr:cNvPr id="12" name="Přímá spojnice se šipkou 11">
          <a:extLst>
            <a:ext uri="{FF2B5EF4-FFF2-40B4-BE49-F238E27FC236}">
              <a16:creationId xmlns:a16="http://schemas.microsoft.com/office/drawing/2014/main" id="{A39068E9-33FD-7393-4564-0B20771ECB58}"/>
            </a:ext>
          </a:extLst>
        </xdr:cNvPr>
        <xdr:cNvCxnSpPr/>
      </xdr:nvCxnSpPr>
      <xdr:spPr>
        <a:xfrm flipV="1">
          <a:off x="7231063" y="2444750"/>
          <a:ext cx="777875" cy="129381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stavba-az.sk/forum/terminologia/tepelny-odpor-sucinitel-prechodu-tepl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D812A-AD48-462D-803C-98F855E3C51C}">
  <dimension ref="A1:O25"/>
  <sheetViews>
    <sheetView tabSelected="1" zoomScale="120" zoomScaleNormal="120" workbookViewId="0">
      <selection activeCell="J11" sqref="J11"/>
    </sheetView>
  </sheetViews>
  <sheetFormatPr defaultRowHeight="15" x14ac:dyDescent="0.25"/>
  <cols>
    <col min="1" max="1" width="3.7109375" style="16" customWidth="1"/>
    <col min="2" max="2" width="31.140625" style="16" customWidth="1"/>
    <col min="3" max="3" width="9.85546875" style="16" customWidth="1"/>
    <col min="4" max="5" width="11.7109375" style="16" customWidth="1"/>
    <col min="6" max="6" width="11.85546875" style="16" customWidth="1"/>
    <col min="7" max="7" width="37" style="16" customWidth="1"/>
    <col min="8" max="8" width="12.28515625" style="16" customWidth="1"/>
    <col min="9" max="9" width="3.7109375" style="16" customWidth="1"/>
    <col min="10" max="10" width="9.140625" style="16"/>
    <col min="11" max="11" width="7.28515625" style="16" hidden="1" customWidth="1"/>
    <col min="12" max="12" width="28.140625" style="16" hidden="1" customWidth="1"/>
    <col min="13" max="13" width="9.140625" style="16" hidden="1" customWidth="1"/>
    <col min="14" max="14" width="7.28515625" style="16" hidden="1" customWidth="1"/>
    <col min="15" max="15" width="24.140625" style="16" hidden="1" customWidth="1"/>
    <col min="16" max="16384" width="9.140625" style="16"/>
  </cols>
  <sheetData>
    <row r="1" spans="1:15" x14ac:dyDescent="0.25">
      <c r="A1"/>
      <c r="B1"/>
      <c r="C1"/>
      <c r="D1"/>
      <c r="E1"/>
      <c r="F1"/>
      <c r="G1"/>
      <c r="H1"/>
      <c r="I1"/>
    </row>
    <row r="2" spans="1:15" ht="24" customHeight="1" x14ac:dyDescent="0.25">
      <c r="A2"/>
      <c r="B2" s="9" t="s">
        <v>47</v>
      </c>
      <c r="C2"/>
      <c r="D2"/>
      <c r="E2"/>
      <c r="F2"/>
      <c r="G2"/>
      <c r="H2"/>
      <c r="I2"/>
    </row>
    <row r="3" spans="1:15" x14ac:dyDescent="0.25">
      <c r="A3"/>
      <c r="B3"/>
      <c r="C3"/>
      <c r="D3"/>
      <c r="E3"/>
      <c r="F3"/>
      <c r="G3"/>
      <c r="H3"/>
      <c r="I3"/>
    </row>
    <row r="4" spans="1:15" ht="33.75" customHeight="1" x14ac:dyDescent="0.25">
      <c r="A4"/>
      <c r="B4" s="2" t="s">
        <v>3</v>
      </c>
      <c r="C4" s="3" t="s">
        <v>7</v>
      </c>
      <c r="D4" s="3" t="s">
        <v>8</v>
      </c>
      <c r="E4" s="3" t="s">
        <v>9</v>
      </c>
      <c r="F4" s="4" t="s">
        <v>10</v>
      </c>
      <c r="G4" s="5" t="s">
        <v>4</v>
      </c>
      <c r="H4" s="4" t="s">
        <v>24</v>
      </c>
      <c r="I4"/>
      <c r="K4" s="17" t="s">
        <v>6</v>
      </c>
      <c r="L4" s="17"/>
      <c r="N4" s="17" t="s">
        <v>22</v>
      </c>
      <c r="O4" s="17"/>
    </row>
    <row r="5" spans="1:15" x14ac:dyDescent="0.25">
      <c r="A5"/>
      <c r="B5" s="21" t="s">
        <v>39</v>
      </c>
      <c r="C5" s="10">
        <v>0</v>
      </c>
      <c r="D5" s="23"/>
      <c r="E5" s="23">
        <f>IFERROR((C5/100)/F5,0)</f>
        <v>0</v>
      </c>
      <c r="F5" s="24">
        <f>IF(G5=L5,K5,IF(G5=L6,K6,IF(G5=L7,K7,IF(G5=L8,K8,IF(G5=L9,K9,IF(G5=L10,K10,IF(G5=L11,K11,IF(G5=L12,H5))))))))</f>
        <v>0</v>
      </c>
      <c r="G5" s="11" t="s">
        <v>37</v>
      </c>
      <c r="H5" s="19"/>
      <c r="I5"/>
      <c r="K5" s="16">
        <v>0</v>
      </c>
      <c r="L5" s="16" t="s">
        <v>37</v>
      </c>
      <c r="N5" s="16">
        <v>0</v>
      </c>
      <c r="O5" s="16" t="s">
        <v>37</v>
      </c>
    </row>
    <row r="6" spans="1:15" x14ac:dyDescent="0.25">
      <c r="A6"/>
      <c r="B6" s="22" t="s">
        <v>0</v>
      </c>
      <c r="C6" s="10">
        <v>0</v>
      </c>
      <c r="D6" s="25"/>
      <c r="E6" s="23">
        <f t="shared" ref="E6:E8" si="0">IFERROR((C6/100)/F6,0)</f>
        <v>0</v>
      </c>
      <c r="F6" s="26">
        <f>IF(G6=O5,N5,IF(G6=O6,N6,IF(G6=O7,N7,IF(G6=O8,N8,IF(G6=O9,N9,IF(G6=O10,N10,IF(G6=O11,H6)))))))</f>
        <v>0</v>
      </c>
      <c r="G6" s="12" t="s">
        <v>37</v>
      </c>
      <c r="H6" s="20"/>
      <c r="I6"/>
      <c r="K6" s="18">
        <v>0.7</v>
      </c>
      <c r="L6" s="16" t="s">
        <v>12</v>
      </c>
      <c r="N6" s="18">
        <v>3.7999999999999999E-2</v>
      </c>
      <c r="O6" s="16" t="s">
        <v>17</v>
      </c>
    </row>
    <row r="7" spans="1:15" x14ac:dyDescent="0.25">
      <c r="A7"/>
      <c r="B7" s="22" t="s">
        <v>1</v>
      </c>
      <c r="C7" s="10">
        <v>0</v>
      </c>
      <c r="D7" s="25"/>
      <c r="E7" s="23">
        <f t="shared" si="0"/>
        <v>0</v>
      </c>
      <c r="F7" s="26">
        <f>IF(G7=L16,K16,IF(G7=L17,K17,IF(G7=L18,K18,IF(G7=L19,K19,IF(G7=L20,K20,IF(G7=L21,K21,IF(G7=L22,K22,IF(G7=L23,K23,IF(G7=L24,K24,IF(G7=L25,H7))))))))))</f>
        <v>0</v>
      </c>
      <c r="G7" s="12" t="s">
        <v>37</v>
      </c>
      <c r="H7" s="20"/>
      <c r="I7"/>
      <c r="K7" s="18">
        <v>0.7</v>
      </c>
      <c r="L7" s="16" t="s">
        <v>13</v>
      </c>
      <c r="N7" s="18">
        <v>3.5999999999999997E-2</v>
      </c>
      <c r="O7" s="16" t="s">
        <v>18</v>
      </c>
    </row>
    <row r="8" spans="1:15" x14ac:dyDescent="0.25">
      <c r="A8"/>
      <c r="B8" s="22" t="s">
        <v>2</v>
      </c>
      <c r="C8" s="10">
        <v>0</v>
      </c>
      <c r="D8" s="25"/>
      <c r="E8" s="23">
        <f t="shared" si="0"/>
        <v>0</v>
      </c>
      <c r="F8" s="26">
        <f>IF(G8=O16,N16,IF(G8=O17,N17,IF(G8=O18,N18,IF(G8=O19,N19,IF(G8=O20,H8)))))</f>
        <v>0</v>
      </c>
      <c r="G8" s="12" t="s">
        <v>37</v>
      </c>
      <c r="H8" s="20"/>
      <c r="I8"/>
      <c r="K8" s="18">
        <v>0.7</v>
      </c>
      <c r="L8" s="16" t="s">
        <v>14</v>
      </c>
      <c r="N8" s="18">
        <v>3.5000000000000003E-2</v>
      </c>
      <c r="O8" s="16" t="s">
        <v>19</v>
      </c>
    </row>
    <row r="9" spans="1:15" x14ac:dyDescent="0.25">
      <c r="A9"/>
      <c r="B9" s="22"/>
      <c r="C9" s="13"/>
      <c r="D9" s="25"/>
      <c r="E9" s="25"/>
      <c r="F9" s="26"/>
      <c r="G9" s="12"/>
      <c r="H9" s="20"/>
      <c r="I9"/>
      <c r="K9" s="18">
        <v>0.5</v>
      </c>
      <c r="L9" s="16" t="s">
        <v>11</v>
      </c>
      <c r="N9" s="18">
        <v>3.3000000000000002E-2</v>
      </c>
      <c r="O9" s="16" t="s">
        <v>20</v>
      </c>
    </row>
    <row r="10" spans="1:15" ht="24.75" customHeight="1" x14ac:dyDescent="0.25">
      <c r="A10"/>
      <c r="B10" s="6" t="s">
        <v>5</v>
      </c>
      <c r="C10" s="8" t="str">
        <f>SUM(C5:C9) &amp; " cm"</f>
        <v>0 cm</v>
      </c>
      <c r="D10" s="7">
        <f>IFERROR((1/E10),0)</f>
        <v>0</v>
      </c>
      <c r="E10" s="7">
        <f t="shared" ref="E10" si="1">SUM(E5:E9)</f>
        <v>0</v>
      </c>
      <c r="F10" s="6"/>
      <c r="G10" s="6"/>
      <c r="H10" s="1"/>
      <c r="I10"/>
      <c r="K10" s="18">
        <v>0.13</v>
      </c>
      <c r="L10" s="16" t="s">
        <v>15</v>
      </c>
      <c r="N10" s="18">
        <v>3.5999999999999997E-2</v>
      </c>
      <c r="O10" s="16" t="s">
        <v>21</v>
      </c>
    </row>
    <row r="11" spans="1:15" x14ac:dyDescent="0.25">
      <c r="A11"/>
      <c r="B11"/>
      <c r="C11"/>
      <c r="D11"/>
      <c r="E11"/>
      <c r="F11"/>
      <c r="G11"/>
      <c r="H11"/>
      <c r="I11"/>
      <c r="K11" s="18">
        <v>0.09</v>
      </c>
      <c r="L11" s="16" t="s">
        <v>16</v>
      </c>
      <c r="N11" s="18"/>
      <c r="O11" s="16" t="s">
        <v>23</v>
      </c>
    </row>
    <row r="12" spans="1:15" ht="15" customHeight="1" x14ac:dyDescent="0.25">
      <c r="A12"/>
      <c r="B12"/>
      <c r="C12" s="14"/>
      <c r="D12" s="14"/>
      <c r="E12" s="14"/>
      <c r="F12" s="14"/>
      <c r="G12" s="14"/>
      <c r="H12"/>
      <c r="I12"/>
      <c r="K12" s="18"/>
      <c r="L12" s="16" t="s">
        <v>23</v>
      </c>
      <c r="N12" s="18"/>
    </row>
    <row r="13" spans="1:15" x14ac:dyDescent="0.25">
      <c r="A13"/>
      <c r="B13"/>
      <c r="C13"/>
      <c r="D13"/>
      <c r="E13"/>
      <c r="F13"/>
      <c r="G13"/>
      <c r="H13"/>
      <c r="I13"/>
    </row>
    <row r="14" spans="1:15" x14ac:dyDescent="0.25">
      <c r="A14"/>
      <c r="B14"/>
      <c r="C14"/>
      <c r="D14"/>
      <c r="E14"/>
      <c r="F14"/>
      <c r="G14"/>
      <c r="H14"/>
      <c r="I14"/>
    </row>
    <row r="15" spans="1:15" ht="15.75" x14ac:dyDescent="0.25">
      <c r="A15"/>
      <c r="B15" s="15" t="s">
        <v>38</v>
      </c>
      <c r="C15"/>
      <c r="D15"/>
      <c r="E15"/>
      <c r="F15"/>
      <c r="G15"/>
      <c r="H15"/>
      <c r="I15"/>
      <c r="K15" s="17" t="s">
        <v>25</v>
      </c>
      <c r="L15" s="17"/>
      <c r="N15" s="17" t="s">
        <v>32</v>
      </c>
      <c r="O15" s="17"/>
    </row>
    <row r="16" spans="1:15" x14ac:dyDescent="0.25">
      <c r="A16"/>
      <c r="B16" t="s">
        <v>41</v>
      </c>
      <c r="C16"/>
      <c r="D16"/>
      <c r="E16"/>
      <c r="F16"/>
      <c r="G16"/>
      <c r="H16"/>
      <c r="I16"/>
      <c r="K16" s="16">
        <v>0</v>
      </c>
      <c r="L16" s="16" t="s">
        <v>37</v>
      </c>
      <c r="N16" s="16">
        <v>0</v>
      </c>
      <c r="O16" s="16" t="s">
        <v>37</v>
      </c>
    </row>
    <row r="17" spans="1:15" x14ac:dyDescent="0.25">
      <c r="A17"/>
      <c r="B17" t="s">
        <v>40</v>
      </c>
      <c r="C17"/>
      <c r="D17"/>
      <c r="E17"/>
      <c r="F17"/>
      <c r="G17"/>
      <c r="H17"/>
      <c r="I17"/>
      <c r="K17" s="18">
        <v>0.85</v>
      </c>
      <c r="L17" s="16" t="s">
        <v>26</v>
      </c>
      <c r="N17" s="18">
        <v>0.35</v>
      </c>
      <c r="O17" s="16" t="s">
        <v>30</v>
      </c>
    </row>
    <row r="18" spans="1:15" x14ac:dyDescent="0.25">
      <c r="A18"/>
      <c r="B18" t="s">
        <v>42</v>
      </c>
      <c r="C18"/>
      <c r="D18"/>
      <c r="E18"/>
      <c r="F18"/>
      <c r="G18"/>
      <c r="H18"/>
      <c r="I18"/>
      <c r="K18" s="18">
        <v>0.16</v>
      </c>
      <c r="L18" s="16" t="s">
        <v>27</v>
      </c>
      <c r="N18" s="18">
        <v>0.5</v>
      </c>
      <c r="O18" s="16" t="s">
        <v>11</v>
      </c>
    </row>
    <row r="19" spans="1:15" x14ac:dyDescent="0.25">
      <c r="A19"/>
      <c r="B19" t="s">
        <v>44</v>
      </c>
      <c r="C19"/>
      <c r="D19"/>
      <c r="E19"/>
      <c r="F19"/>
      <c r="G19"/>
      <c r="H19"/>
      <c r="I19"/>
      <c r="K19" s="18">
        <v>9.1999999999999998E-2</v>
      </c>
      <c r="L19" s="16" t="s">
        <v>36</v>
      </c>
      <c r="N19" s="18">
        <v>0.5</v>
      </c>
      <c r="O19" s="16" t="s">
        <v>31</v>
      </c>
    </row>
    <row r="20" spans="1:15" x14ac:dyDescent="0.25">
      <c r="A20"/>
      <c r="B20" t="s">
        <v>45</v>
      </c>
      <c r="C20"/>
      <c r="D20"/>
      <c r="E20"/>
      <c r="F20"/>
      <c r="G20"/>
      <c r="H20"/>
      <c r="I20"/>
      <c r="K20" s="18">
        <v>7.0000000000000007E-2</v>
      </c>
      <c r="L20" s="16" t="s">
        <v>28</v>
      </c>
      <c r="N20" s="18"/>
      <c r="O20" s="16" t="s">
        <v>23</v>
      </c>
    </row>
    <row r="21" spans="1:15" x14ac:dyDescent="0.25">
      <c r="A21"/>
      <c r="B21" t="s">
        <v>46</v>
      </c>
      <c r="C21"/>
      <c r="D21"/>
      <c r="E21"/>
      <c r="F21"/>
      <c r="G21"/>
      <c r="H21"/>
      <c r="I21"/>
      <c r="K21" s="18">
        <v>0.09</v>
      </c>
      <c r="L21" s="16" t="s">
        <v>35</v>
      </c>
    </row>
    <row r="22" spans="1:15" ht="15" customHeight="1" x14ac:dyDescent="0.25">
      <c r="A22"/>
      <c r="B22"/>
      <c r="C22"/>
      <c r="D22"/>
      <c r="E22"/>
      <c r="F22"/>
      <c r="G22"/>
      <c r="H22"/>
      <c r="I22"/>
      <c r="K22" s="18">
        <v>0.16</v>
      </c>
      <c r="L22" s="16" t="s">
        <v>29</v>
      </c>
    </row>
    <row r="23" spans="1:15" ht="18.95" customHeight="1" x14ac:dyDescent="0.25">
      <c r="A23"/>
      <c r="B23" s="27" t="s">
        <v>43</v>
      </c>
      <c r="C23"/>
      <c r="D23"/>
      <c r="E23"/>
      <c r="F23"/>
      <c r="G23"/>
      <c r="H23" s="28" t="s">
        <v>48</v>
      </c>
      <c r="I23"/>
      <c r="K23" s="18">
        <v>1.4</v>
      </c>
      <c r="L23" s="16" t="s">
        <v>33</v>
      </c>
    </row>
    <row r="24" spans="1:15" x14ac:dyDescent="0.25">
      <c r="A24"/>
      <c r="B24"/>
      <c r="C24"/>
      <c r="D24"/>
      <c r="E24"/>
      <c r="F24"/>
      <c r="G24"/>
      <c r="H24"/>
      <c r="I24"/>
      <c r="K24" s="18">
        <v>1.7</v>
      </c>
      <c r="L24" s="16" t="s">
        <v>34</v>
      </c>
    </row>
    <row r="25" spans="1:15" x14ac:dyDescent="0.25">
      <c r="K25" s="18"/>
      <c r="L25" s="16" t="s">
        <v>23</v>
      </c>
    </row>
  </sheetData>
  <sheetProtection algorithmName="SHA-512" hashValue="9DbUSjfPxJDRJJ4WPvHLy/2RaL8qA3x0p/lRxnHeqo8e+fQ1DYO514u5q/5L1ZqVqh4x1tPssqE2WJ4XaGUFxA==" saltValue="lyft/TK23SYOQNxx84twLA==" spinCount="100000" sheet="1" objects="1" scenarios="1"/>
  <protectedRanges>
    <protectedRange sqref="G5:H9" name="Materiál a lambda"/>
    <protectedRange sqref="C5:C9" name="Hrúbka"/>
  </protectedRanges>
  <phoneticPr fontId="6" type="noConversion"/>
  <dataValidations disablePrompts="1" count="4">
    <dataValidation type="list" allowBlank="1" showInputMessage="1" showErrorMessage="1" sqref="G5" xr:uid="{5A8DC280-7ABA-4FF5-8342-75AD7B814684}">
      <formula1>$L$5:$L$12</formula1>
    </dataValidation>
    <dataValidation type="list" allowBlank="1" showInputMessage="1" showErrorMessage="1" sqref="G6" xr:uid="{0C4D3C31-E09F-4B86-BB21-D61B86239F83}">
      <formula1>$O$5:$O$11</formula1>
    </dataValidation>
    <dataValidation type="list" allowBlank="1" showInputMessage="1" showErrorMessage="1" sqref="G8" xr:uid="{D125A02F-B48C-4264-A55D-63B478AE9EAC}">
      <formula1>$O$16:$O$20</formula1>
    </dataValidation>
    <dataValidation type="list" allowBlank="1" showInputMessage="1" showErrorMessage="1" sqref="G7" xr:uid="{1B4723D2-FE65-4C49-857F-FB0D60636DC0}">
      <formula1>$L$16:$L$25</formula1>
    </dataValidation>
  </dataValidations>
  <hyperlinks>
    <hyperlink ref="H23" r:id="rId1" xr:uid="{D00E0B66-73C4-4E24-A740-22C20E94A23B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Stolarik</dc:creator>
  <cp:lastModifiedBy>Miroslav Stolarik</cp:lastModifiedBy>
  <dcterms:created xsi:type="dcterms:W3CDTF">2023-11-03T18:23:34Z</dcterms:created>
  <dcterms:modified xsi:type="dcterms:W3CDTF">2023-11-05T18:23:56Z</dcterms:modified>
</cp:coreProperties>
</file>